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375" windowWidth="11550" windowHeight="5265" activeTab="1"/>
  </bookViews>
  <sheets>
    <sheet name="Hoja1" sheetId="1" r:id="rId1"/>
    <sheet name="Datos" sheetId="2" r:id="rId2"/>
    <sheet name="Cálculo Coste" sheetId="3" r:id="rId3"/>
  </sheets>
  <calcPr calcId="125725"/>
</workbook>
</file>

<file path=xl/calcChain.xml><?xml version="1.0" encoding="utf-8"?>
<calcChain xmlns="http://schemas.openxmlformats.org/spreadsheetml/2006/main">
  <c r="C7" i="2"/>
  <c r="C6"/>
  <c r="B6" i="3"/>
  <c r="B7"/>
  <c r="B5"/>
  <c r="C16" i="2"/>
  <c r="C17"/>
  <c r="C15"/>
  <c r="B4" i="3"/>
  <c r="B3"/>
  <c r="B8" l="1"/>
</calcChain>
</file>

<file path=xl/sharedStrings.xml><?xml version="1.0" encoding="utf-8"?>
<sst xmlns="http://schemas.openxmlformats.org/spreadsheetml/2006/main" count="50" uniqueCount="43">
  <si>
    <t>Inventario</t>
  </si>
  <si>
    <t>Roturas de stock</t>
  </si>
  <si>
    <t>Diferencia de inventario</t>
  </si>
  <si>
    <t>Valor medio inventario</t>
  </si>
  <si>
    <t>% Roturas de stock</t>
  </si>
  <si>
    <t>Entrada</t>
  </si>
  <si>
    <t xml:space="preserve">Ubicación </t>
  </si>
  <si>
    <t>Preparación envio</t>
  </si>
  <si>
    <t>% de errores en líneas</t>
  </si>
  <si>
    <t>Costes operativos</t>
  </si>
  <si>
    <t>Preparación/Envio</t>
  </si>
  <si>
    <t>Manipulación (€/hora)</t>
  </si>
  <si>
    <t>Transporte(€/kilo)</t>
  </si>
  <si>
    <t>Admon (€/hora)</t>
  </si>
  <si>
    <t>Tiempo solución errores</t>
  </si>
  <si>
    <t>Otros datos</t>
  </si>
  <si>
    <t>Valor medio PVP Linea</t>
  </si>
  <si>
    <t>% Margen medio</t>
  </si>
  <si>
    <t>Coste</t>
  </si>
  <si>
    <t>Diferencias de inventario</t>
  </si>
  <si>
    <t>Errores entrada</t>
  </si>
  <si>
    <t>Errores ubicación</t>
  </si>
  <si>
    <t>Errores preparación/envío</t>
  </si>
  <si>
    <t>Total</t>
  </si>
  <si>
    <t>Admon</t>
  </si>
  <si>
    <t>Manip</t>
  </si>
  <si>
    <t>Kilos /linea</t>
  </si>
  <si>
    <t>CRITERIO</t>
  </si>
  <si>
    <t>Movimientos en líneas/pallets año</t>
  </si>
  <si>
    <t xml:space="preserve">Mano de obra </t>
  </si>
  <si>
    <t>10%-20%</t>
  </si>
  <si>
    <t>15%-30%</t>
  </si>
  <si>
    <t>0 - 10%</t>
  </si>
  <si>
    <t>25% - 50%</t>
  </si>
  <si>
    <t>10% - 20%</t>
  </si>
  <si>
    <t>10% - 99%</t>
  </si>
  <si>
    <t>Reducción del inventario</t>
  </si>
  <si>
    <t>Utilización del espacio</t>
  </si>
  <si>
    <t>Mantenimiento</t>
  </si>
  <si>
    <t>Inventario en movimiento</t>
  </si>
  <si>
    <t>Precisión en los envíos</t>
  </si>
  <si>
    <t>Errores en la entrada de datos</t>
  </si>
  <si>
    <t>AHORRO POTENCIAL DE COSTES</t>
  </si>
</sst>
</file>

<file path=xl/styles.xml><?xml version="1.0" encoding="utf-8"?>
<styleSheet xmlns="http://schemas.openxmlformats.org/spreadsheetml/2006/main">
  <numFmts count="1">
    <numFmt numFmtId="164" formatCode="0.0%"/>
  </numFmts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9" tint="-0.499984740745262"/>
      </left>
      <right/>
      <top/>
      <bottom/>
      <diagonal/>
    </border>
    <border>
      <left style="thin">
        <color theme="9" tint="-0.499984740745262"/>
      </left>
      <right style="thin">
        <color theme="9" tint="-0.499984740745262"/>
      </right>
      <top style="thin">
        <color theme="9" tint="-0.499984740745262"/>
      </top>
      <bottom style="thin">
        <color theme="9" tint="-0.499984740745262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9" fontId="1" fillId="0" borderId="0" xfId="0" applyNumberFormat="1" applyFont="1"/>
    <xf numFmtId="3" fontId="1" fillId="0" borderId="0" xfId="0" applyNumberFormat="1" applyFont="1"/>
    <xf numFmtId="1" fontId="1" fillId="0" borderId="0" xfId="0" applyNumberFormat="1" applyFont="1"/>
    <xf numFmtId="0" fontId="2" fillId="0" borderId="0" xfId="0" applyFont="1"/>
    <xf numFmtId="3" fontId="2" fillId="0" borderId="0" xfId="0" applyNumberFormat="1" applyFont="1"/>
    <xf numFmtId="0" fontId="2" fillId="0" borderId="0" xfId="0" applyFont="1" applyAlignment="1">
      <alignment horizontal="center"/>
    </xf>
    <xf numFmtId="0" fontId="2" fillId="0" borderId="1" xfId="0" applyFont="1" applyBorder="1"/>
    <xf numFmtId="9" fontId="2" fillId="0" borderId="1" xfId="0" applyNumberFormat="1" applyFont="1" applyBorder="1"/>
    <xf numFmtId="0" fontId="2" fillId="0" borderId="1" xfId="0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1" fontId="2" fillId="0" borderId="1" xfId="0" applyNumberFormat="1" applyFont="1" applyBorder="1"/>
    <xf numFmtId="0" fontId="3" fillId="0" borderId="0" xfId="0" applyFont="1"/>
    <xf numFmtId="3" fontId="3" fillId="0" borderId="0" xfId="0" applyNumberFormat="1" applyFont="1"/>
    <xf numFmtId="164" fontId="2" fillId="0" borderId="1" xfId="0" applyNumberFormat="1" applyFont="1" applyBorder="1" applyAlignment="1">
      <alignment horizontal="center"/>
    </xf>
    <xf numFmtId="164" fontId="2" fillId="0" borderId="1" xfId="0" applyNumberFormat="1" applyFont="1" applyBorder="1"/>
    <xf numFmtId="0" fontId="1" fillId="0" borderId="2" xfId="0" applyFont="1" applyBorder="1"/>
    <xf numFmtId="0" fontId="1" fillId="0" borderId="3" xfId="0" applyFont="1" applyBorder="1"/>
    <xf numFmtId="0" fontId="4" fillId="3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</cellXfs>
  <cellStyles count="1">
    <cellStyle name="Normal" xfId="0" builtinId="0"/>
  </cellStyles>
  <dxfs count="4"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numFmt numFmtId="3" formatCode="#,##0"/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9"/>
        <color theme="1"/>
        <name val="Calibri"/>
        <scheme val="minor"/>
      </font>
      <alignment horizontal="center" vertical="bottom" textRotation="0" wrapText="0" indent="0" relativeIndent="255" justifyLastLine="0" shrinkToFit="0" mergeCell="0" readingOrder="0"/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6</xdr:col>
      <xdr:colOff>584200</xdr:colOff>
      <xdr:row>23</xdr:row>
      <xdr:rowOff>4763</xdr:rowOff>
    </xdr:to>
    <xdr:pic>
      <xdr:nvPicPr>
        <xdr:cNvPr id="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485775"/>
          <a:ext cx="5603875" cy="32432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ables/table1.xml><?xml version="1.0" encoding="utf-8"?>
<table xmlns="http://schemas.openxmlformats.org/spreadsheetml/2006/main" id="1" name="Tabla1" displayName="Tabla1" ref="A2:B8" totalsRowShown="0" headerRowDxfId="3" dataDxfId="2">
  <tableColumns count="2">
    <tableColumn id="1" name="CRITERIO" dataDxfId="1"/>
    <tableColumn id="2" name="Coste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Urbano">
      <a:dk1>
        <a:sysClr val="windowText" lastClr="000000"/>
      </a:dk1>
      <a:lt1>
        <a:sysClr val="window" lastClr="FFFFFF"/>
      </a:lt1>
      <a:dk2>
        <a:srgbClr val="424456"/>
      </a:dk2>
      <a:lt2>
        <a:srgbClr val="DEDEDE"/>
      </a:lt2>
      <a:accent1>
        <a:srgbClr val="53548A"/>
      </a:accent1>
      <a:accent2>
        <a:srgbClr val="438086"/>
      </a:accent2>
      <a:accent3>
        <a:srgbClr val="A04DA3"/>
      </a:accent3>
      <a:accent4>
        <a:srgbClr val="C4652D"/>
      </a:accent4>
      <a:accent5>
        <a:srgbClr val="8B5D3D"/>
      </a:accent5>
      <a:accent6>
        <a:srgbClr val="5C92B5"/>
      </a:accent6>
      <a:hlink>
        <a:srgbClr val="67AFBD"/>
      </a:hlink>
      <a:folHlink>
        <a:srgbClr val="C2A874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Técnico">
      <a:fillStyleLst>
        <a:solidFill>
          <a:schemeClr val="phClr"/>
        </a:solidFill>
        <a:gradFill rotWithShape="1">
          <a:gsLst>
            <a:gs pos="0">
              <a:schemeClr val="phClr">
                <a:tint val="1000"/>
              </a:schemeClr>
            </a:gs>
            <a:gs pos="68000">
              <a:schemeClr val="phClr">
                <a:tint val="77000"/>
              </a:schemeClr>
            </a:gs>
            <a:gs pos="81000">
              <a:schemeClr val="phClr">
                <a:tint val="79000"/>
              </a:schemeClr>
            </a:gs>
            <a:gs pos="86000">
              <a:schemeClr val="phClr">
                <a:tint val="73000"/>
              </a:schemeClr>
            </a:gs>
            <a:gs pos="100000">
              <a:schemeClr val="phClr">
                <a:tint val="35000"/>
              </a:schemeClr>
            </a:gs>
          </a:gsLst>
          <a:lin ang="5400000" scaled="1"/>
        </a:gradFill>
        <a:gradFill rotWithShape="1">
          <a:gsLst>
            <a:gs pos="0">
              <a:schemeClr val="phClr">
                <a:tint val="73000"/>
                <a:satMod val="150000"/>
              </a:schemeClr>
            </a:gs>
            <a:gs pos="25000">
              <a:schemeClr val="phClr">
                <a:tint val="96000"/>
                <a:shade val="80000"/>
                <a:satMod val="105000"/>
              </a:schemeClr>
            </a:gs>
            <a:gs pos="38000">
              <a:schemeClr val="phClr">
                <a:tint val="96000"/>
                <a:shade val="59000"/>
                <a:satMod val="120000"/>
              </a:schemeClr>
            </a:gs>
            <a:gs pos="55000">
              <a:schemeClr val="phClr">
                <a:shade val="57000"/>
                <a:satMod val="120000"/>
              </a:schemeClr>
            </a:gs>
            <a:gs pos="80000">
              <a:schemeClr val="phClr">
                <a:shade val="56000"/>
                <a:satMod val="145000"/>
              </a:schemeClr>
            </a:gs>
            <a:gs pos="88000">
              <a:schemeClr val="phClr">
                <a:shade val="63000"/>
                <a:satMod val="160000"/>
              </a:schemeClr>
            </a:gs>
            <a:gs pos="100000">
              <a:schemeClr val="phClr">
                <a:tint val="99555"/>
                <a:satMod val="155000"/>
              </a:schemeClr>
            </a:gs>
          </a:gsLst>
          <a:lin ang="5400000" scaled="1"/>
        </a:gradFill>
      </a:fillStyleLst>
      <a:lnStyleLst>
        <a:ln w="9525" cap="flat" cmpd="sng" algn="ctr">
          <a:solidFill>
            <a:schemeClr val="phClr">
              <a:shade val="60000"/>
              <a:satMod val="300000"/>
            </a:schemeClr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glow rad="63500">
              <a:schemeClr val="phClr">
                <a:tint val="30000"/>
                <a:shade val="95000"/>
                <a:satMod val="300000"/>
                <a:alpha val="50000"/>
              </a:schemeClr>
            </a:glow>
          </a:effectLst>
        </a:effectStyle>
        <a:effectStyle>
          <a:effectLst>
            <a:glow rad="70000">
              <a:schemeClr val="phClr">
                <a:tint val="30000"/>
                <a:shade val="95000"/>
                <a:satMod val="300000"/>
                <a:alpha val="50000"/>
              </a:schemeClr>
            </a:glow>
          </a:effectLst>
        </a:effectStyle>
        <a:effectStyle>
          <a:effectLst>
            <a:glow rad="76200">
              <a:schemeClr val="phClr">
                <a:tint val="30000"/>
                <a:shade val="95000"/>
                <a:satMod val="300000"/>
                <a:alpha val="50000"/>
              </a:schemeClr>
            </a:glow>
          </a:effectLst>
          <a:scene3d>
            <a:camera prst="orthographicFront" fov="0">
              <a:rot lat="0" lon="0" rev="0"/>
            </a:camera>
            <a:lightRig rig="harsh" dir="t">
              <a:rot lat="6000000" lon="6000000" rev="0"/>
            </a:lightRig>
          </a:scene3d>
          <a:sp3d contourW="10000" prstMaterial="metal">
            <a:bevelT w="20000" h="9000" prst="softRound"/>
            <a:contourClr>
              <a:schemeClr val="phClr">
                <a:shade val="30000"/>
                <a:satMod val="20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7:H34"/>
  <sheetViews>
    <sheetView topLeftCell="A5" workbookViewId="0">
      <selection activeCell="A27" sqref="A27:B34"/>
    </sheetView>
  </sheetViews>
  <sheetFormatPr baseColWidth="10" defaultRowHeight="12.75"/>
  <cols>
    <col min="1" max="1" width="25" style="1" bestFit="1" customWidth="1"/>
    <col min="2" max="2" width="10.140625" style="1" customWidth="1"/>
    <col min="3" max="5" width="11.42578125" style="1"/>
    <col min="6" max="6" width="13.42578125" style="1" customWidth="1"/>
    <col min="7" max="7" width="13.85546875" style="1" customWidth="1"/>
    <col min="8" max="8" width="11.5703125" style="1" customWidth="1"/>
    <col min="9" max="9" width="10.5703125" style="1" customWidth="1"/>
    <col min="10" max="16384" width="11.42578125" style="1"/>
  </cols>
  <sheetData>
    <row r="27" spans="1:8">
      <c r="A27" s="20" t="s">
        <v>42</v>
      </c>
      <c r="B27" s="20"/>
      <c r="C27" s="2"/>
      <c r="D27" s="2"/>
      <c r="E27" s="2"/>
      <c r="F27" s="2"/>
      <c r="G27" s="2"/>
    </row>
    <row r="28" spans="1:8">
      <c r="A28" s="19" t="s">
        <v>29</v>
      </c>
      <c r="B28" s="19" t="s">
        <v>30</v>
      </c>
      <c r="C28" s="3"/>
      <c r="D28" s="3"/>
      <c r="E28" s="3"/>
      <c r="F28" s="3"/>
      <c r="G28" s="3"/>
      <c r="H28" s="4"/>
    </row>
    <row r="29" spans="1:8">
      <c r="A29" s="19" t="s">
        <v>36</v>
      </c>
      <c r="B29" s="19" t="s">
        <v>31</v>
      </c>
      <c r="C29" s="3"/>
      <c r="D29" s="3"/>
      <c r="E29" s="3"/>
      <c r="F29" s="5"/>
      <c r="G29" s="3"/>
    </row>
    <row r="30" spans="1:8">
      <c r="A30" s="19" t="s">
        <v>37</v>
      </c>
      <c r="B30" s="19" t="s">
        <v>32</v>
      </c>
      <c r="C30" s="3"/>
      <c r="D30" s="5"/>
      <c r="E30" s="5"/>
    </row>
    <row r="31" spans="1:8">
      <c r="A31" s="19" t="s">
        <v>38</v>
      </c>
      <c r="B31" s="19" t="s">
        <v>33</v>
      </c>
      <c r="C31" s="3"/>
      <c r="G31" s="18"/>
    </row>
    <row r="32" spans="1:8">
      <c r="A32" s="19" t="s">
        <v>39</v>
      </c>
      <c r="B32" s="19" t="s">
        <v>34</v>
      </c>
    </row>
    <row r="33" spans="1:2">
      <c r="A33" s="19" t="s">
        <v>40</v>
      </c>
      <c r="B33" s="19" t="s">
        <v>35</v>
      </c>
    </row>
    <row r="34" spans="1:2">
      <c r="A34" s="19" t="s">
        <v>41</v>
      </c>
      <c r="B34" s="19" t="s">
        <v>35</v>
      </c>
    </row>
  </sheetData>
  <mergeCells count="1">
    <mergeCell ref="A27:B27"/>
  </mergeCells>
  <pageMargins left="0.7" right="0.7" top="0.75" bottom="0.75" header="0.3" footer="0.3"/>
  <pageSetup paperSize="9" orientation="portrait" horizontalDpi="4294967294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5"/>
  <sheetViews>
    <sheetView tabSelected="1" view="pageLayout" zoomScaleNormal="100" workbookViewId="0">
      <selection activeCell="A9" sqref="A9:C9"/>
    </sheetView>
  </sheetViews>
  <sheetFormatPr baseColWidth="10" defaultRowHeight="12"/>
  <cols>
    <col min="1" max="1" width="1.7109375" style="6" customWidth="1"/>
    <col min="2" max="2" width="22.7109375" style="6" customWidth="1"/>
    <col min="3" max="4" width="11.42578125" style="6"/>
    <col min="5" max="5" width="11.5703125" style="6" customWidth="1"/>
    <col min="6" max="6" width="2.42578125" style="6" customWidth="1"/>
    <col min="7" max="7" width="27.140625" style="6" customWidth="1"/>
    <col min="8" max="8" width="15.42578125" style="6" customWidth="1"/>
    <col min="9" max="16384" width="11.42578125" style="6"/>
  </cols>
  <sheetData>
    <row r="1" spans="1:8" ht="18" customHeight="1">
      <c r="A1" s="21" t="s">
        <v>0</v>
      </c>
      <c r="B1" s="21"/>
      <c r="C1" s="21"/>
      <c r="F1" s="21" t="s">
        <v>9</v>
      </c>
      <c r="G1" s="21"/>
      <c r="H1" s="21"/>
    </row>
    <row r="2" spans="1:8" ht="18" customHeight="1">
      <c r="B2" s="11" t="s">
        <v>2</v>
      </c>
      <c r="C2" s="16">
        <v>0.01</v>
      </c>
      <c r="G2" s="9" t="s">
        <v>11</v>
      </c>
      <c r="H2" s="13">
        <v>30</v>
      </c>
    </row>
    <row r="3" spans="1:8" ht="18" customHeight="1">
      <c r="B3" s="11" t="s">
        <v>3</v>
      </c>
      <c r="C3" s="12">
        <v>1000000</v>
      </c>
      <c r="G3" s="9" t="s">
        <v>12</v>
      </c>
      <c r="H3" s="13">
        <v>4</v>
      </c>
    </row>
    <row r="4" spans="1:8" ht="18" customHeight="1">
      <c r="B4" s="11" t="s">
        <v>4</v>
      </c>
      <c r="C4" s="16">
        <v>0.03</v>
      </c>
      <c r="G4" s="9" t="s">
        <v>13</v>
      </c>
      <c r="H4" s="13">
        <v>25</v>
      </c>
    </row>
    <row r="5" spans="1:8" ht="18" customHeight="1">
      <c r="A5" s="21" t="s">
        <v>28</v>
      </c>
      <c r="B5" s="21"/>
      <c r="C5" s="21"/>
      <c r="F5" s="21" t="s">
        <v>15</v>
      </c>
      <c r="G5" s="21"/>
      <c r="H5" s="21"/>
    </row>
    <row r="6" spans="1:8" ht="18" customHeight="1">
      <c r="B6" s="11" t="s">
        <v>5</v>
      </c>
      <c r="C6" s="12">
        <f>20*4*253</f>
        <v>20240</v>
      </c>
      <c r="G6" s="9" t="s">
        <v>16</v>
      </c>
      <c r="H6" s="13">
        <v>50</v>
      </c>
    </row>
    <row r="7" spans="1:8" ht="18" customHeight="1">
      <c r="B7" s="11" t="s">
        <v>6</v>
      </c>
      <c r="C7" s="12">
        <f>+C6*6</f>
        <v>121440</v>
      </c>
      <c r="G7" s="9" t="s">
        <v>17</v>
      </c>
      <c r="H7" s="10">
        <v>0.1</v>
      </c>
    </row>
    <row r="8" spans="1:8" ht="18" customHeight="1">
      <c r="B8" s="11" t="s">
        <v>7</v>
      </c>
      <c r="C8" s="12">
        <v>150000</v>
      </c>
      <c r="G8" s="9" t="s">
        <v>26</v>
      </c>
      <c r="H8" s="9">
        <v>2</v>
      </c>
    </row>
    <row r="9" spans="1:8" ht="18" customHeight="1">
      <c r="A9" s="21" t="s">
        <v>8</v>
      </c>
      <c r="B9" s="21"/>
      <c r="C9" s="21"/>
    </row>
    <row r="10" spans="1:8" ht="18" customHeight="1">
      <c r="B10" s="9" t="s">
        <v>5</v>
      </c>
      <c r="C10" s="17">
        <v>0.01</v>
      </c>
    </row>
    <row r="11" spans="1:8" ht="18" customHeight="1">
      <c r="B11" s="9" t="s">
        <v>6</v>
      </c>
      <c r="C11" s="17">
        <v>1.4999999999999999E-2</v>
      </c>
    </row>
    <row r="12" spans="1:8" ht="18" customHeight="1">
      <c r="B12" s="9" t="s">
        <v>10</v>
      </c>
      <c r="C12" s="17">
        <v>0.02</v>
      </c>
    </row>
    <row r="13" spans="1:8" ht="18" customHeight="1">
      <c r="A13" s="21" t="s">
        <v>14</v>
      </c>
      <c r="B13" s="21"/>
      <c r="C13" s="21"/>
      <c r="D13" s="21"/>
      <c r="E13" s="21"/>
    </row>
    <row r="14" spans="1:8" ht="18" customHeight="1">
      <c r="C14" s="9" t="s">
        <v>23</v>
      </c>
      <c r="D14" s="9" t="s">
        <v>24</v>
      </c>
      <c r="E14" s="9" t="s">
        <v>25</v>
      </c>
    </row>
    <row r="15" spans="1:8" ht="18" customHeight="1">
      <c r="B15" s="9" t="s">
        <v>5</v>
      </c>
      <c r="C15" s="13">
        <f>+D15+E15</f>
        <v>17</v>
      </c>
      <c r="D15" s="9">
        <v>5</v>
      </c>
      <c r="E15" s="9">
        <v>12</v>
      </c>
    </row>
    <row r="16" spans="1:8" ht="18" customHeight="1">
      <c r="B16" s="9" t="s">
        <v>6</v>
      </c>
      <c r="C16" s="13">
        <f t="shared" ref="C16:C17" si="0">+D16+E16</f>
        <v>11</v>
      </c>
      <c r="D16" s="9">
        <v>5</v>
      </c>
      <c r="E16" s="9">
        <v>6</v>
      </c>
    </row>
    <row r="17" spans="2:5" ht="18" customHeight="1">
      <c r="B17" s="9" t="s">
        <v>10</v>
      </c>
      <c r="C17" s="13">
        <f t="shared" si="0"/>
        <v>25</v>
      </c>
      <c r="D17" s="9">
        <v>15</v>
      </c>
      <c r="E17" s="9">
        <v>10</v>
      </c>
    </row>
    <row r="18" spans="2:5" ht="18" customHeight="1"/>
    <row r="19" spans="2:5" ht="18" customHeight="1"/>
    <row r="20" spans="2:5" ht="18" customHeight="1"/>
    <row r="21" spans="2:5" ht="18" customHeight="1"/>
    <row r="22" spans="2:5" ht="18" customHeight="1"/>
    <row r="23" spans="2:5" ht="18" customHeight="1"/>
    <row r="24" spans="2:5" ht="18" customHeight="1"/>
    <row r="25" spans="2:5" ht="18" customHeight="1"/>
  </sheetData>
  <mergeCells count="6">
    <mergeCell ref="A1:C1"/>
    <mergeCell ref="A5:C5"/>
    <mergeCell ref="A9:C9"/>
    <mergeCell ref="A13:E13"/>
    <mergeCell ref="F1:H1"/>
    <mergeCell ref="F5:H5"/>
  </mergeCells>
  <pageMargins left="0.70866141732283472" right="0.70866141732283472" top="1.1145833333333333" bottom="0.74803149606299213" header="0.31496062992125984" footer="0.31496062992125984"/>
  <pageSetup paperSize="9" orientation="landscape" horizontalDpi="4294967294" verticalDpi="0" r:id="rId1"/>
  <headerFooter>
    <oddHeader>&amp;L&amp;D&amp;R&amp;G</oddHeader>
    <oddFooter>&amp;C&amp;F&amp;RPágina &amp;P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2:B8"/>
  <sheetViews>
    <sheetView showRowColHeaders="0" view="pageLayout" zoomScaleNormal="100" workbookViewId="0">
      <selection activeCell="C11" sqref="C11"/>
    </sheetView>
  </sheetViews>
  <sheetFormatPr baseColWidth="10" defaultRowHeight="15"/>
  <cols>
    <col min="1" max="1" width="28.140625" style="6" customWidth="1"/>
    <col min="2" max="2" width="11.42578125" style="6"/>
  </cols>
  <sheetData>
    <row r="2" spans="1:2" ht="24.95" customHeight="1">
      <c r="A2" s="8" t="s">
        <v>27</v>
      </c>
      <c r="B2" s="8" t="s">
        <v>18</v>
      </c>
    </row>
    <row r="3" spans="1:2" ht="24.95" customHeight="1">
      <c r="A3" s="6" t="s">
        <v>19</v>
      </c>
      <c r="B3" s="7">
        <f>+Datos!C2*Datos!C3</f>
        <v>10000</v>
      </c>
    </row>
    <row r="4" spans="1:2" ht="24.95" customHeight="1">
      <c r="A4" s="6" t="s">
        <v>1</v>
      </c>
      <c r="B4" s="7">
        <f>+Datos!C4*Datos!C8*Datos!H6*Datos!H7</f>
        <v>22500</v>
      </c>
    </row>
    <row r="5" spans="1:2" ht="24.95" customHeight="1">
      <c r="A5" s="6" t="s">
        <v>20</v>
      </c>
      <c r="B5" s="7">
        <f>+(Datos!C6*Datos!C10)*(Datos!D15*(Datos!H4/60)+(Datos!E15*(Datos!H2/60)))</f>
        <v>1636.0666666666668</v>
      </c>
    </row>
    <row r="6" spans="1:2" ht="24.95" customHeight="1">
      <c r="A6" s="6" t="s">
        <v>21</v>
      </c>
      <c r="B6" s="7">
        <f>+(Datos!C7*Datos!C11)*((Datos!D16*(Datos!H4/60))+(Datos!E16*(Datos!H2/60)))</f>
        <v>9259.8000000000011</v>
      </c>
    </row>
    <row r="7" spans="1:2" ht="24.95" customHeight="1">
      <c r="A7" s="6" t="s">
        <v>22</v>
      </c>
      <c r="B7" s="7">
        <f>+(Datos!C8*Datos!C12)*(Datos!E17*(Datos!H2/60))+(Datos!C8*Datos!C12)*(Datos!D17*(Datos!H4/60))+(Datos!C8*Datos!C12)*(2*Datos!H3*Datos!H8)</f>
        <v>81750</v>
      </c>
    </row>
    <row r="8" spans="1:2" ht="24.95" customHeight="1">
      <c r="A8" s="14" t="s">
        <v>23</v>
      </c>
      <c r="B8" s="15">
        <f>SUM(B3:B7)</f>
        <v>125145.86666666667</v>
      </c>
    </row>
  </sheetData>
  <pageMargins left="0.70866141732283472" right="0.70866141732283472" top="1.1417322834645669" bottom="0.74803149606299213" header="0.31496062992125984" footer="0.31496062992125984"/>
  <pageSetup paperSize="9" orientation="landscape" horizontalDpi="4294967294" verticalDpi="0" r:id="rId1"/>
  <headerFooter>
    <oddHeader>&amp;L
&amp;"-,Negrita"&amp;10&amp;D&amp;C
&amp;R&amp;G</oddHeader>
  </headerFooter>
  <legacyDrawingHF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Datos</vt:lpstr>
      <vt:lpstr>Cálculo Coste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Antonio Iglesias </dc:creator>
  <cp:lastModifiedBy> Antonio Iglesias </cp:lastModifiedBy>
  <cp:lastPrinted>2008-03-26T14:56:59Z</cp:lastPrinted>
  <dcterms:created xsi:type="dcterms:W3CDTF">2008-03-26T12:04:43Z</dcterms:created>
  <dcterms:modified xsi:type="dcterms:W3CDTF">2008-04-03T08:56:10Z</dcterms:modified>
</cp:coreProperties>
</file>